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1" activeTab="1"/>
  </bookViews>
  <sheets>
    <sheet name="FLYLJG" sheetId="1" state="veryHidden" r:id="rId1"/>
    <sheet name="新表" sheetId="2" r:id="rId2"/>
  </sheets>
  <definedNames/>
  <calcPr fullCalcOnLoad="1"/>
</workbook>
</file>

<file path=xl/sharedStrings.xml><?xml version="1.0" encoding="utf-8"?>
<sst xmlns="http://schemas.openxmlformats.org/spreadsheetml/2006/main" count="37" uniqueCount="27">
  <si>
    <r>
      <t>2024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2</t>
    </r>
    <r>
      <rPr>
        <b/>
        <sz val="18"/>
        <rFont val="宋体"/>
        <family val="0"/>
      </rPr>
      <t>月份城乡分散特困人员供养资金拨付表</t>
    </r>
  </si>
  <si>
    <t>编制：石城县民政局                                       单位：人、元                           时间：2024.1.18</t>
  </si>
  <si>
    <t>乡镇</t>
  </si>
  <si>
    <t>农村分散特困人员供养（生活自理）（标准：860元/人）</t>
  </si>
  <si>
    <t>农村分散特困人员供养（失能、半失能）（标准：1150元/人）</t>
  </si>
  <si>
    <t>城市分散特困人员供养 （标准：1150元/人）</t>
  </si>
  <si>
    <t>本月实有合计人数</t>
  </si>
  <si>
    <t>本月合计发放金额（元）</t>
  </si>
  <si>
    <t>上月发放人数</t>
  </si>
  <si>
    <t>本月新增人数</t>
  </si>
  <si>
    <t>本月退出人数</t>
  </si>
  <si>
    <t>本月实有人数</t>
  </si>
  <si>
    <t>本月发放金额（元）</t>
  </si>
  <si>
    <t>琴江镇</t>
  </si>
  <si>
    <t>小松镇</t>
  </si>
  <si>
    <t>横江镇</t>
  </si>
  <si>
    <t>赣江源镇</t>
  </si>
  <si>
    <t>屏山镇</t>
  </si>
  <si>
    <t>高田镇</t>
  </si>
  <si>
    <t>木兰乡</t>
  </si>
  <si>
    <t>丰山乡</t>
  </si>
  <si>
    <t>大由乡</t>
  </si>
  <si>
    <t>龙岗乡</t>
  </si>
  <si>
    <t>珠坑乡</t>
  </si>
  <si>
    <t>城市社区管委会</t>
  </si>
  <si>
    <t>合计</t>
  </si>
  <si>
    <t xml:space="preserve">   审批：                      分管领导：                        复核：                         制表：赖燕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</si>
</sst>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1276350</xdr:colOff>
      <xdr:row>3</xdr:row>
      <xdr:rowOff>28575</xdr:rowOff>
    </xdr:from>
    <xdr:to>
      <xdr:col>0</xdr:col>
      <xdr:colOff>1276350</xdr:colOff>
      <xdr:row>3</xdr:row>
      <xdr:rowOff>180975</xdr:rowOff>
    </xdr:to>
    <xdr:sp>
      <xdr:nvSpPr>
        <xdr:cNvPr id="1" name="TextBox 550"/>
        <xdr:cNvSpPr txBox="1">
          <a:spLocks noChangeArrowheads="1"/>
        </xdr:cNvSpPr>
      </xdr:nvSpPr>
      <xdr:spPr>
        <a:xfrm>
          <a:off x="1276350" y="11715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项 目</a:t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552450</xdr:colOff>
      <xdr:row>4</xdr:row>
      <xdr:rowOff>0</xdr:rowOff>
    </xdr:to>
    <xdr:sp>
      <xdr:nvSpPr>
        <xdr:cNvPr id="2" name="TextBox 551"/>
        <xdr:cNvSpPr txBox="1">
          <a:spLocks noChangeArrowheads="1"/>
        </xdr:cNvSpPr>
      </xdr:nvSpPr>
      <xdr:spPr>
        <a:xfrm>
          <a:off x="0" y="1257300"/>
          <a:ext cx="5524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f>FALSE</f>
        <v>0</v>
      </c>
    </row>
    <row r="3" ht="14.25">
      <c r="A3" t="e">
        <f>#N/A</f>
        <v>#N/A</v>
      </c>
    </row>
    <row r="4" ht="14.25">
      <c r="A4" t="b">
        <f>"禁用宏，关闭 
2012-10-18 15:46:58
Please Enable Macro!",3</f>
        <v>0</v>
      </c>
    </row>
    <row r="5" ht="14.25">
      <c r="A5" t="b">
        <f>FALSE</f>
        <v>0</v>
      </c>
    </row>
    <row r="6" ht="14.25">
      <c r="A6" t="b">
        <f>=</f>
        <v>0</v>
      </c>
    </row>
    <row r="7" ht="14.25">
      <c r="A7" t="b">
        <f>=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115" zoomScaleNormal="115" zoomScaleSheetLayoutView="100" workbookViewId="0" topLeftCell="A3">
      <selection activeCell="U17" sqref="U17"/>
    </sheetView>
  </sheetViews>
  <sheetFormatPr defaultColWidth="9.00390625" defaultRowHeight="14.25"/>
  <cols>
    <col min="1" max="1" width="17.00390625" style="0" customWidth="1"/>
    <col min="2" max="2" width="5.125" style="0" customWidth="1"/>
    <col min="3" max="3" width="5.375" style="0" customWidth="1"/>
    <col min="4" max="4" width="5.75390625" style="0" customWidth="1"/>
    <col min="5" max="5" width="7.25390625" style="1" customWidth="1"/>
    <col min="6" max="6" width="10.125" style="0" customWidth="1"/>
    <col min="7" max="7" width="5.75390625" style="0" customWidth="1"/>
    <col min="8" max="8" width="5.625" style="0" customWidth="1"/>
    <col min="9" max="9" width="6.625" style="0" customWidth="1"/>
    <col min="10" max="10" width="6.50390625" style="1" customWidth="1"/>
    <col min="11" max="11" width="6.375" style="0" customWidth="1"/>
    <col min="12" max="12" width="5.25390625" style="0" customWidth="1"/>
    <col min="13" max="13" width="5.125" style="0" customWidth="1"/>
    <col min="14" max="14" width="6.50390625" style="0" customWidth="1"/>
    <col min="15" max="15" width="6.75390625" style="1" customWidth="1"/>
    <col min="16" max="16" width="7.00390625" style="0" customWidth="1"/>
    <col min="17" max="17" width="7.00390625" style="2" customWidth="1"/>
    <col min="18" max="18" width="9.50390625" style="2" customWidth="1"/>
  </cols>
  <sheetData>
    <row r="1" spans="1:18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5" customHeight="1">
      <c r="A3" s="5" t="s">
        <v>2</v>
      </c>
      <c r="B3" s="5" t="s">
        <v>3</v>
      </c>
      <c r="C3" s="5"/>
      <c r="D3" s="5"/>
      <c r="E3" s="5"/>
      <c r="F3" s="5"/>
      <c r="G3" s="5" t="s">
        <v>4</v>
      </c>
      <c r="H3" s="5"/>
      <c r="I3" s="5"/>
      <c r="J3" s="5"/>
      <c r="K3" s="5"/>
      <c r="L3" s="5" t="s">
        <v>5</v>
      </c>
      <c r="M3" s="5"/>
      <c r="N3" s="5"/>
      <c r="O3" s="5"/>
      <c r="P3" s="5"/>
      <c r="Q3" s="11" t="s">
        <v>6</v>
      </c>
      <c r="R3" s="11" t="s">
        <v>7</v>
      </c>
    </row>
    <row r="4" spans="1:18" ht="42.75" customHeight="1">
      <c r="A4" s="5"/>
      <c r="B4" s="5" t="s">
        <v>8</v>
      </c>
      <c r="C4" s="5" t="s">
        <v>9</v>
      </c>
      <c r="D4" s="5" t="s">
        <v>10</v>
      </c>
      <c r="E4" s="6" t="s">
        <v>11</v>
      </c>
      <c r="F4" s="6" t="s">
        <v>12</v>
      </c>
      <c r="G4" s="5" t="s">
        <v>8</v>
      </c>
      <c r="H4" s="5" t="s">
        <v>9</v>
      </c>
      <c r="I4" s="5" t="s">
        <v>10</v>
      </c>
      <c r="J4" s="6" t="s">
        <v>11</v>
      </c>
      <c r="K4" s="6" t="s">
        <v>12</v>
      </c>
      <c r="L4" s="5" t="s">
        <v>8</v>
      </c>
      <c r="M4" s="5" t="s">
        <v>9</v>
      </c>
      <c r="N4" s="5" t="s">
        <v>10</v>
      </c>
      <c r="O4" s="6" t="s">
        <v>11</v>
      </c>
      <c r="P4" s="6" t="s">
        <v>12</v>
      </c>
      <c r="Q4" s="11"/>
      <c r="R4" s="11"/>
    </row>
    <row r="5" spans="1:18" ht="21.75" customHeight="1">
      <c r="A5" s="6" t="s">
        <v>13</v>
      </c>
      <c r="B5" s="7">
        <v>124</v>
      </c>
      <c r="C5" s="6"/>
      <c r="D5" s="6"/>
      <c r="E5" s="8">
        <f>B5+C5-D5</f>
        <v>124</v>
      </c>
      <c r="F5" s="7">
        <f>E5*860</f>
        <v>106640</v>
      </c>
      <c r="G5" s="7">
        <v>11</v>
      </c>
      <c r="H5" s="6"/>
      <c r="I5" s="6"/>
      <c r="J5" s="7">
        <f>G5+H5-I5</f>
        <v>11</v>
      </c>
      <c r="K5" s="7">
        <f>J5*1150</f>
        <v>12650</v>
      </c>
      <c r="L5" s="7"/>
      <c r="M5" s="6"/>
      <c r="N5" s="6"/>
      <c r="O5" s="8"/>
      <c r="P5" s="7"/>
      <c r="Q5" s="12">
        <f>E5+J5+O5</f>
        <v>135</v>
      </c>
      <c r="R5" s="12">
        <f>F5+K5+P5</f>
        <v>119290</v>
      </c>
    </row>
    <row r="6" spans="1:18" ht="21.75" customHeight="1">
      <c r="A6" s="6" t="s">
        <v>14</v>
      </c>
      <c r="B6" s="7">
        <v>121</v>
      </c>
      <c r="C6" s="6">
        <v>2</v>
      </c>
      <c r="D6" s="6">
        <v>1</v>
      </c>
      <c r="E6" s="8">
        <f aca="true" t="shared" si="0" ref="E6:E17">B6+C6-D6</f>
        <v>122</v>
      </c>
      <c r="F6" s="7">
        <f aca="true" t="shared" si="1" ref="F6:F17">E6*860</f>
        <v>104920</v>
      </c>
      <c r="G6" s="7">
        <v>1</v>
      </c>
      <c r="H6" s="6"/>
      <c r="I6" s="6"/>
      <c r="J6" s="7">
        <f aca="true" t="shared" si="2" ref="J6:J15">G6+H6-I6</f>
        <v>1</v>
      </c>
      <c r="K6" s="7">
        <f aca="true" t="shared" si="3" ref="K6:K17">J6*1150</f>
        <v>1150</v>
      </c>
      <c r="L6" s="7"/>
      <c r="M6" s="6"/>
      <c r="N6" s="6"/>
      <c r="O6" s="8"/>
      <c r="P6" s="7"/>
      <c r="Q6" s="12">
        <f aca="true" t="shared" si="4" ref="Q6:Q16">E6+J6+O6</f>
        <v>123</v>
      </c>
      <c r="R6" s="12">
        <f aca="true" t="shared" si="5" ref="R6:R17">F6+K6+P6</f>
        <v>106070</v>
      </c>
    </row>
    <row r="7" spans="1:18" ht="21.75" customHeight="1">
      <c r="A7" s="6" t="s">
        <v>15</v>
      </c>
      <c r="B7" s="7">
        <v>83</v>
      </c>
      <c r="C7" s="6"/>
      <c r="D7" s="6"/>
      <c r="E7" s="8">
        <f t="shared" si="0"/>
        <v>83</v>
      </c>
      <c r="F7" s="7">
        <f t="shared" si="1"/>
        <v>71380</v>
      </c>
      <c r="G7" s="7">
        <v>4</v>
      </c>
      <c r="H7" s="6"/>
      <c r="I7" s="6"/>
      <c r="J7" s="7">
        <f t="shared" si="2"/>
        <v>4</v>
      </c>
      <c r="K7" s="7">
        <f t="shared" si="3"/>
        <v>4600</v>
      </c>
      <c r="L7" s="7">
        <v>3</v>
      </c>
      <c r="M7" s="6"/>
      <c r="N7" s="6"/>
      <c r="O7" s="8">
        <f>L7+M7-N7</f>
        <v>3</v>
      </c>
      <c r="P7" s="7">
        <f>O7*1150</f>
        <v>3450</v>
      </c>
      <c r="Q7" s="12">
        <f t="shared" si="4"/>
        <v>90</v>
      </c>
      <c r="R7" s="12">
        <f t="shared" si="5"/>
        <v>79430</v>
      </c>
    </row>
    <row r="8" spans="1:23" ht="21.75" customHeight="1">
      <c r="A8" s="6" t="s">
        <v>16</v>
      </c>
      <c r="B8" s="7">
        <v>72</v>
      </c>
      <c r="C8" s="6"/>
      <c r="D8" s="6"/>
      <c r="E8" s="8">
        <f t="shared" si="0"/>
        <v>72</v>
      </c>
      <c r="F8" s="7">
        <f t="shared" si="1"/>
        <v>61920</v>
      </c>
      <c r="G8" s="7">
        <v>1</v>
      </c>
      <c r="H8" s="6"/>
      <c r="I8" s="6"/>
      <c r="J8" s="7">
        <f t="shared" si="2"/>
        <v>1</v>
      </c>
      <c r="K8" s="7">
        <f t="shared" si="3"/>
        <v>1150</v>
      </c>
      <c r="L8" s="7">
        <v>1</v>
      </c>
      <c r="M8" s="6"/>
      <c r="N8" s="6"/>
      <c r="O8" s="8">
        <f>L8+M8-N8</f>
        <v>1</v>
      </c>
      <c r="P8" s="7">
        <f>O8*1150</f>
        <v>1150</v>
      </c>
      <c r="Q8" s="12">
        <f t="shared" si="4"/>
        <v>74</v>
      </c>
      <c r="R8" s="12">
        <f t="shared" si="5"/>
        <v>64220</v>
      </c>
      <c r="S8" s="13"/>
      <c r="T8" s="13"/>
      <c r="U8" s="14"/>
      <c r="V8" s="15"/>
      <c r="W8" s="16"/>
    </row>
    <row r="9" spans="1:23" ht="21.75" customHeight="1">
      <c r="A9" s="6" t="s">
        <v>17</v>
      </c>
      <c r="B9" s="7">
        <v>128</v>
      </c>
      <c r="C9" s="6"/>
      <c r="D9" s="6"/>
      <c r="E9" s="8">
        <f t="shared" si="0"/>
        <v>128</v>
      </c>
      <c r="F9" s="7">
        <f t="shared" si="1"/>
        <v>110080</v>
      </c>
      <c r="G9" s="7">
        <v>4</v>
      </c>
      <c r="H9" s="6"/>
      <c r="I9" s="6"/>
      <c r="J9" s="7">
        <f t="shared" si="2"/>
        <v>4</v>
      </c>
      <c r="K9" s="7">
        <f t="shared" si="3"/>
        <v>4600</v>
      </c>
      <c r="L9" s="7"/>
      <c r="M9" s="6"/>
      <c r="N9" s="6"/>
      <c r="O9" s="8"/>
      <c r="P9" s="7"/>
      <c r="Q9" s="12">
        <f t="shared" si="4"/>
        <v>132</v>
      </c>
      <c r="R9" s="12">
        <f t="shared" si="5"/>
        <v>114680</v>
      </c>
      <c r="S9" s="13"/>
      <c r="T9" s="13"/>
      <c r="U9" s="14"/>
      <c r="V9" s="15"/>
      <c r="W9" s="17"/>
    </row>
    <row r="10" spans="1:18" ht="21.75" customHeight="1">
      <c r="A10" s="6" t="s">
        <v>18</v>
      </c>
      <c r="B10" s="7">
        <v>23</v>
      </c>
      <c r="C10" s="6">
        <v>1</v>
      </c>
      <c r="D10" s="6"/>
      <c r="E10" s="8">
        <f t="shared" si="0"/>
        <v>24</v>
      </c>
      <c r="F10" s="7">
        <f t="shared" si="1"/>
        <v>20640</v>
      </c>
      <c r="G10" s="7">
        <v>2</v>
      </c>
      <c r="H10" s="6"/>
      <c r="I10" s="6"/>
      <c r="J10" s="7">
        <f t="shared" si="2"/>
        <v>2</v>
      </c>
      <c r="K10" s="7">
        <f t="shared" si="3"/>
        <v>2300</v>
      </c>
      <c r="L10" s="7"/>
      <c r="M10" s="6"/>
      <c r="N10" s="6"/>
      <c r="O10" s="8"/>
      <c r="P10" s="7"/>
      <c r="Q10" s="12">
        <f t="shared" si="4"/>
        <v>26</v>
      </c>
      <c r="R10" s="12">
        <f t="shared" si="5"/>
        <v>22940</v>
      </c>
    </row>
    <row r="11" spans="1:18" ht="21.75" customHeight="1">
      <c r="A11" s="6" t="s">
        <v>19</v>
      </c>
      <c r="B11" s="7">
        <v>25</v>
      </c>
      <c r="C11" s="6"/>
      <c r="D11" s="6"/>
      <c r="E11" s="8">
        <f t="shared" si="0"/>
        <v>25</v>
      </c>
      <c r="F11" s="7">
        <f t="shared" si="1"/>
        <v>21500</v>
      </c>
      <c r="G11" s="7"/>
      <c r="H11" s="6"/>
      <c r="I11" s="6"/>
      <c r="J11" s="7"/>
      <c r="K11" s="7"/>
      <c r="L11" s="7"/>
      <c r="M11" s="6"/>
      <c r="N11" s="6"/>
      <c r="O11" s="8"/>
      <c r="P11" s="7"/>
      <c r="Q11" s="12">
        <f t="shared" si="4"/>
        <v>25</v>
      </c>
      <c r="R11" s="12">
        <f t="shared" si="5"/>
        <v>21500</v>
      </c>
    </row>
    <row r="12" spans="1:18" ht="21.75" customHeight="1">
      <c r="A12" s="6" t="s">
        <v>20</v>
      </c>
      <c r="B12" s="7">
        <v>33</v>
      </c>
      <c r="C12" s="6"/>
      <c r="D12" s="6">
        <v>1</v>
      </c>
      <c r="E12" s="8">
        <f t="shared" si="0"/>
        <v>32</v>
      </c>
      <c r="F12" s="7">
        <f t="shared" si="1"/>
        <v>27520</v>
      </c>
      <c r="G12" s="7">
        <v>3</v>
      </c>
      <c r="H12" s="6"/>
      <c r="I12" s="6"/>
      <c r="J12" s="7">
        <f t="shared" si="2"/>
        <v>3</v>
      </c>
      <c r="K12" s="7">
        <f t="shared" si="3"/>
        <v>3450</v>
      </c>
      <c r="L12" s="7">
        <v>2</v>
      </c>
      <c r="M12" s="6"/>
      <c r="N12" s="6"/>
      <c r="O12" s="8">
        <f>L12+M12-N12</f>
        <v>2</v>
      </c>
      <c r="P12" s="7">
        <f>O12*1150</f>
        <v>2300</v>
      </c>
      <c r="Q12" s="12">
        <f t="shared" si="4"/>
        <v>37</v>
      </c>
      <c r="R12" s="12">
        <f t="shared" si="5"/>
        <v>33270</v>
      </c>
    </row>
    <row r="13" spans="1:18" ht="21.75" customHeight="1">
      <c r="A13" s="6" t="s">
        <v>21</v>
      </c>
      <c r="B13" s="7">
        <v>75</v>
      </c>
      <c r="C13" s="6"/>
      <c r="D13" s="6"/>
      <c r="E13" s="8">
        <f t="shared" si="0"/>
        <v>75</v>
      </c>
      <c r="F13" s="7">
        <f t="shared" si="1"/>
        <v>64500</v>
      </c>
      <c r="G13" s="7">
        <v>1</v>
      </c>
      <c r="H13" s="6"/>
      <c r="I13" s="6"/>
      <c r="J13" s="7">
        <f t="shared" si="2"/>
        <v>1</v>
      </c>
      <c r="K13" s="7">
        <f t="shared" si="3"/>
        <v>1150</v>
      </c>
      <c r="L13" s="7"/>
      <c r="M13" s="6"/>
      <c r="N13" s="6"/>
      <c r="O13" s="8"/>
      <c r="P13" s="7"/>
      <c r="Q13" s="12">
        <f t="shared" si="4"/>
        <v>76</v>
      </c>
      <c r="R13" s="12">
        <f t="shared" si="5"/>
        <v>65650</v>
      </c>
    </row>
    <row r="14" spans="1:18" ht="21.75" customHeight="1">
      <c r="A14" s="6" t="s">
        <v>22</v>
      </c>
      <c r="B14" s="7">
        <v>22</v>
      </c>
      <c r="C14" s="6"/>
      <c r="D14" s="6"/>
      <c r="E14" s="8">
        <f t="shared" si="0"/>
        <v>22</v>
      </c>
      <c r="F14" s="7">
        <f t="shared" si="1"/>
        <v>18920</v>
      </c>
      <c r="G14" s="7">
        <v>1</v>
      </c>
      <c r="H14" s="6"/>
      <c r="I14" s="6"/>
      <c r="J14" s="7">
        <f t="shared" si="2"/>
        <v>1</v>
      </c>
      <c r="K14" s="7">
        <f t="shared" si="3"/>
        <v>1150</v>
      </c>
      <c r="L14" s="7"/>
      <c r="M14" s="6"/>
      <c r="N14" s="6"/>
      <c r="O14" s="8"/>
      <c r="P14" s="7"/>
      <c r="Q14" s="12">
        <f t="shared" si="4"/>
        <v>23</v>
      </c>
      <c r="R14" s="12">
        <f t="shared" si="5"/>
        <v>20070</v>
      </c>
    </row>
    <row r="15" spans="1:18" ht="21.75" customHeight="1">
      <c r="A15" s="6" t="s">
        <v>23</v>
      </c>
      <c r="B15" s="7">
        <v>60</v>
      </c>
      <c r="C15" s="6"/>
      <c r="D15" s="6"/>
      <c r="E15" s="8">
        <f t="shared" si="0"/>
        <v>60</v>
      </c>
      <c r="F15" s="7">
        <f t="shared" si="1"/>
        <v>51600</v>
      </c>
      <c r="G15" s="7">
        <v>4</v>
      </c>
      <c r="H15" s="6"/>
      <c r="I15" s="6"/>
      <c r="J15" s="7">
        <f t="shared" si="2"/>
        <v>4</v>
      </c>
      <c r="K15" s="7">
        <f t="shared" si="3"/>
        <v>4600</v>
      </c>
      <c r="L15" s="7"/>
      <c r="M15" s="6"/>
      <c r="N15" s="6"/>
      <c r="O15" s="8"/>
      <c r="P15" s="7"/>
      <c r="Q15" s="12">
        <f t="shared" si="4"/>
        <v>64</v>
      </c>
      <c r="R15" s="12">
        <f t="shared" si="5"/>
        <v>56200</v>
      </c>
    </row>
    <row r="16" spans="1:18" ht="21.75" customHeight="1">
      <c r="A16" s="6" t="s">
        <v>24</v>
      </c>
      <c r="B16" s="7"/>
      <c r="C16" s="6"/>
      <c r="D16" s="6"/>
      <c r="E16" s="8"/>
      <c r="F16" s="7"/>
      <c r="G16" s="7"/>
      <c r="H16" s="6"/>
      <c r="I16" s="6"/>
      <c r="J16" s="7"/>
      <c r="K16" s="7"/>
      <c r="L16" s="7">
        <v>48</v>
      </c>
      <c r="M16" s="6"/>
      <c r="N16" s="6"/>
      <c r="O16" s="8">
        <f>L16+M16-N16</f>
        <v>48</v>
      </c>
      <c r="P16" s="7">
        <f>O16*1150</f>
        <v>55200</v>
      </c>
      <c r="Q16" s="12">
        <f t="shared" si="4"/>
        <v>48</v>
      </c>
      <c r="R16" s="12">
        <f t="shared" si="5"/>
        <v>55200</v>
      </c>
    </row>
    <row r="17" spans="1:18" ht="21.75" customHeight="1">
      <c r="A17" s="6" t="s">
        <v>25</v>
      </c>
      <c r="B17" s="7">
        <v>766</v>
      </c>
      <c r="C17" s="6">
        <f>SUM(C6:C16)</f>
        <v>3</v>
      </c>
      <c r="D17" s="6">
        <f>SUM(D6:D16)</f>
        <v>2</v>
      </c>
      <c r="E17" s="8">
        <f>SUM(E5:E16)</f>
        <v>767</v>
      </c>
      <c r="F17" s="7">
        <f t="shared" si="1"/>
        <v>659620</v>
      </c>
      <c r="G17" s="7">
        <v>32</v>
      </c>
      <c r="H17" s="6"/>
      <c r="I17" s="6"/>
      <c r="J17" s="7">
        <f>G17+H17-I17</f>
        <v>32</v>
      </c>
      <c r="K17" s="7">
        <f t="shared" si="3"/>
        <v>36800</v>
      </c>
      <c r="L17" s="7">
        <v>54</v>
      </c>
      <c r="M17" s="6"/>
      <c r="N17" s="6"/>
      <c r="O17" s="8">
        <f>L17+M17-N17</f>
        <v>54</v>
      </c>
      <c r="P17" s="7">
        <f>O17*1150</f>
        <v>62100</v>
      </c>
      <c r="Q17" s="12">
        <f>SUM(Q5:Q16)</f>
        <v>853</v>
      </c>
      <c r="R17" s="12">
        <f t="shared" si="5"/>
        <v>758520</v>
      </c>
    </row>
    <row r="18" spans="1:21" ht="18" customHeight="1">
      <c r="A18" s="9" t="s">
        <v>26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ht="14.25">
      <c r="E19" s="10"/>
    </row>
  </sheetData>
  <sheetProtection/>
  <mergeCells count="9">
    <mergeCell ref="A1:R1"/>
    <mergeCell ref="A2:R2"/>
    <mergeCell ref="B3:F3"/>
    <mergeCell ref="G3:K3"/>
    <mergeCell ref="L3:P3"/>
    <mergeCell ref="A18:U18"/>
    <mergeCell ref="A3:A4"/>
    <mergeCell ref="Q3:Q4"/>
    <mergeCell ref="R3:R4"/>
  </mergeCells>
  <printOptions/>
  <pageMargins left="0.4326388888888889" right="0.19652777777777777" top="0.8263888888888888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Administrator</cp:lastModifiedBy>
  <cp:lastPrinted>2017-10-25T09:14:52Z</cp:lastPrinted>
  <dcterms:created xsi:type="dcterms:W3CDTF">2012-05-08T00:18:13Z</dcterms:created>
  <dcterms:modified xsi:type="dcterms:W3CDTF">2024-01-19T01:31:49Z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F31F1712B8054200B45E1881D8648EB0_13</vt:lpwstr>
  </property>
</Properties>
</file>