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FLYLJG" sheetId="1" state="veryHidden" r:id="rId1"/>
    <sheet name="新表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<sst xmlns="http://schemas.openxmlformats.org/spreadsheetml/2006/main" count="47" uniqueCount="37">
  <si>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月份城乡集中特困人员供养资金拨付表</t>
    </r>
  </si>
  <si>
    <t xml:space="preserve">  石城县民政局                                 单位：人、元                           时间：2023.12.27</t>
  </si>
  <si>
    <t>院名</t>
  </si>
  <si>
    <t>农村集中特困人员供养（生活自理）（标准：860元/人）</t>
  </si>
  <si>
    <t>农村集中特困人员供养（失能、半失能）（标准：1150元/人）</t>
  </si>
  <si>
    <t>城市集中特困人员供养（标准：1150元/人）</t>
  </si>
  <si>
    <t>本月实有合计人数</t>
  </si>
  <si>
    <t>本月发放供养金额（元）</t>
  </si>
  <si>
    <t>其他资金</t>
  </si>
  <si>
    <t>本月合计发放金额</t>
  </si>
  <si>
    <t>备注</t>
  </si>
  <si>
    <t>上月发放人数</t>
  </si>
  <si>
    <t>本月新增人数</t>
  </si>
  <si>
    <t>本月退出人数</t>
  </si>
  <si>
    <t>本月实有人数</t>
  </si>
  <si>
    <t>本月发放金额</t>
  </si>
  <si>
    <t>石城县琴江镇敬老院</t>
  </si>
  <si>
    <t>石城县琴江镇观下敬老院</t>
  </si>
  <si>
    <t>石城县琴江镇长天敬老院</t>
  </si>
  <si>
    <t>石城县高田镇敬老院</t>
  </si>
  <si>
    <t>石城县木兰乡敬老院</t>
  </si>
  <si>
    <t>石城县丰山乡敬老院</t>
  </si>
  <si>
    <t>石城县小松镇敬老院</t>
  </si>
  <si>
    <t>温贺软死亡丧葬费</t>
  </si>
  <si>
    <t>石城县屏山镇敬老院</t>
  </si>
  <si>
    <t>石城县大由乡敬老院</t>
  </si>
  <si>
    <t>石城县龙岗乡敬老院</t>
  </si>
  <si>
    <t>石城县横江镇敬老院</t>
  </si>
  <si>
    <t>刘香平死亡丧葬费</t>
  </si>
  <si>
    <t>石城县赣江源镇洋地敬老院</t>
  </si>
  <si>
    <t>石城县珠坑乡敬老院</t>
  </si>
  <si>
    <t>石城县第三人民医院</t>
  </si>
  <si>
    <t>刘金长死亡丧葬费</t>
  </si>
  <si>
    <t>石城县养老服务中心(石城县社会福利院)</t>
  </si>
  <si>
    <t>石城县瑞祥养老服务有限公司</t>
  </si>
  <si>
    <t>合计</t>
  </si>
  <si>
    <t xml:space="preserve">   审批：                      分管领导：                        复核：                         制表：赖燕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</si>
</sst>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1" name="TextBox 291"/>
        <xdr:cNvSpPr txBox="1">
          <a:spLocks noChangeArrowheads="1"/>
        </xdr:cNvSpPr>
      </xdr:nvSpPr>
      <xdr:spPr>
        <a:xfrm>
          <a:off x="1276350" y="771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项 目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2" name="TextBox 292"/>
        <xdr:cNvSpPr txBox="1">
          <a:spLocks noChangeArrowheads="1"/>
        </xdr:cNvSpPr>
      </xdr:nvSpPr>
      <xdr:spPr>
        <a:xfrm>
          <a:off x="0" y="8572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1276350</xdr:colOff>
      <xdr:row>3</xdr:row>
      <xdr:rowOff>28575</xdr:rowOff>
    </xdr:from>
    <xdr:to>
      <xdr:col>0</xdr:col>
      <xdr:colOff>1276350</xdr:colOff>
      <xdr:row>3</xdr:row>
      <xdr:rowOff>180975</xdr:rowOff>
    </xdr:to>
    <xdr:sp>
      <xdr:nvSpPr>
        <xdr:cNvPr id="3" name="TextBox 293"/>
        <xdr:cNvSpPr txBox="1">
          <a:spLocks noChangeArrowheads="1"/>
        </xdr:cNvSpPr>
      </xdr:nvSpPr>
      <xdr:spPr>
        <a:xfrm>
          <a:off x="1276350" y="771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552450</xdr:colOff>
      <xdr:row>4</xdr:row>
      <xdr:rowOff>0</xdr:rowOff>
    </xdr:to>
    <xdr:sp>
      <xdr:nvSpPr>
        <xdr:cNvPr id="4" name="TextBox 294"/>
        <xdr:cNvSpPr txBox="1">
          <a:spLocks noChangeArrowheads="1"/>
        </xdr:cNvSpPr>
      </xdr:nvSpPr>
      <xdr:spPr>
        <a:xfrm>
          <a:off x="0" y="85725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2012-10-18 15:46:58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130" zoomScaleNormal="130" zoomScaleSheetLayoutView="100" workbookViewId="0" topLeftCell="A1">
      <selection activeCell="S5" sqref="S5:S20"/>
    </sheetView>
  </sheetViews>
  <sheetFormatPr defaultColWidth="9.00390625" defaultRowHeight="14.25"/>
  <cols>
    <col min="1" max="1" width="19.75390625" style="1" customWidth="1"/>
    <col min="2" max="2" width="4.375" style="0" customWidth="1"/>
    <col min="3" max="3" width="4.00390625" style="0" customWidth="1"/>
    <col min="4" max="4" width="3.75390625" style="2" customWidth="1"/>
    <col min="5" max="5" width="6.00390625" style="3" customWidth="1"/>
    <col min="6" max="6" width="7.00390625" style="0" customWidth="1"/>
    <col min="7" max="7" width="4.875" style="0" customWidth="1"/>
    <col min="8" max="8" width="4.625" style="0" customWidth="1"/>
    <col min="9" max="9" width="5.875" style="0" customWidth="1"/>
    <col min="10" max="10" width="6.125" style="0" customWidth="1"/>
    <col min="11" max="11" width="6.625" style="0" customWidth="1"/>
    <col min="12" max="13" width="4.00390625" style="0" customWidth="1"/>
    <col min="14" max="14" width="5.50390625" style="0" customWidth="1"/>
    <col min="15" max="15" width="5.625" style="0" customWidth="1"/>
    <col min="16" max="16" width="6.625" style="0" customWidth="1"/>
    <col min="17" max="17" width="6.50390625" style="0" customWidth="1"/>
    <col min="18" max="18" width="7.00390625" style="0" customWidth="1"/>
    <col min="19" max="19" width="7.125" style="0" customWidth="1"/>
    <col min="20" max="20" width="7.125" style="4" customWidth="1"/>
    <col min="21" max="21" width="8.50390625" style="1" customWidth="1"/>
  </cols>
  <sheetData>
    <row r="1" spans="1:2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2.5" customHeight="1">
      <c r="A3" s="7" t="s">
        <v>2</v>
      </c>
      <c r="B3" s="8" t="s">
        <v>3</v>
      </c>
      <c r="C3" s="9"/>
      <c r="D3" s="9"/>
      <c r="E3" s="9"/>
      <c r="F3" s="10"/>
      <c r="G3" s="9" t="s">
        <v>4</v>
      </c>
      <c r="H3" s="9"/>
      <c r="I3" s="9"/>
      <c r="J3" s="9"/>
      <c r="K3" s="10"/>
      <c r="L3" s="7" t="s">
        <v>5</v>
      </c>
      <c r="M3" s="7"/>
      <c r="N3" s="7"/>
      <c r="O3" s="7"/>
      <c r="P3" s="7"/>
      <c r="Q3" s="21" t="s">
        <v>6</v>
      </c>
      <c r="R3" s="21" t="s">
        <v>7</v>
      </c>
      <c r="S3" s="22" t="s">
        <v>8</v>
      </c>
      <c r="T3" s="21" t="s">
        <v>9</v>
      </c>
      <c r="U3" s="23" t="s">
        <v>10</v>
      </c>
    </row>
    <row r="4" spans="1:21" ht="34.5" customHeight="1">
      <c r="A4" s="7"/>
      <c r="B4" s="7" t="s">
        <v>11</v>
      </c>
      <c r="C4" s="7" t="s">
        <v>12</v>
      </c>
      <c r="D4" s="7" t="s">
        <v>13</v>
      </c>
      <c r="E4" s="11" t="s">
        <v>14</v>
      </c>
      <c r="F4" s="11" t="s">
        <v>15</v>
      </c>
      <c r="G4" s="7" t="s">
        <v>11</v>
      </c>
      <c r="H4" s="7" t="s">
        <v>12</v>
      </c>
      <c r="I4" s="7" t="s">
        <v>13</v>
      </c>
      <c r="J4" s="11" t="s">
        <v>14</v>
      </c>
      <c r="K4" s="11" t="s">
        <v>15</v>
      </c>
      <c r="L4" s="7" t="s">
        <v>11</v>
      </c>
      <c r="M4" s="7" t="s">
        <v>12</v>
      </c>
      <c r="N4" s="7" t="s">
        <v>13</v>
      </c>
      <c r="O4" s="11" t="s">
        <v>14</v>
      </c>
      <c r="P4" s="11" t="s">
        <v>15</v>
      </c>
      <c r="Q4" s="21"/>
      <c r="R4" s="21"/>
      <c r="S4" s="24"/>
      <c r="T4" s="21"/>
      <c r="U4" s="25"/>
    </row>
    <row r="5" spans="1:21" ht="18" customHeight="1">
      <c r="A5" s="11" t="s">
        <v>16</v>
      </c>
      <c r="B5" s="12">
        <v>13</v>
      </c>
      <c r="C5" s="11"/>
      <c r="D5" s="11"/>
      <c r="E5" s="13">
        <f>B5+C5-D5</f>
        <v>13</v>
      </c>
      <c r="F5" s="12">
        <f>E5*860</f>
        <v>11180</v>
      </c>
      <c r="G5" s="14">
        <v>1</v>
      </c>
      <c r="H5" s="12"/>
      <c r="I5" s="12"/>
      <c r="J5" s="13">
        <f>G5+H5-I5</f>
        <v>1</v>
      </c>
      <c r="K5" s="12">
        <f>J5*1150</f>
        <v>1150</v>
      </c>
      <c r="L5" s="12">
        <v>15</v>
      </c>
      <c r="M5" s="12"/>
      <c r="N5" s="12"/>
      <c r="O5" s="12">
        <v>15</v>
      </c>
      <c r="P5" s="19">
        <f>O5*1150</f>
        <v>17250</v>
      </c>
      <c r="Q5" s="19">
        <f>E5+J5+O5</f>
        <v>29</v>
      </c>
      <c r="R5" s="11">
        <f>F5+K5+P5</f>
        <v>29580</v>
      </c>
      <c r="S5" s="7"/>
      <c r="T5" s="26">
        <f>R5+S5</f>
        <v>29580</v>
      </c>
      <c r="U5" s="27"/>
    </row>
    <row r="6" spans="1:21" ht="18" customHeight="1">
      <c r="A6" s="15" t="s">
        <v>17</v>
      </c>
      <c r="B6" s="16">
        <v>32</v>
      </c>
      <c r="C6" s="15"/>
      <c r="D6" s="15"/>
      <c r="E6" s="13">
        <f aca="true" t="shared" si="0" ref="E6:E21">B6+C6-D6</f>
        <v>32</v>
      </c>
      <c r="F6" s="12">
        <f aca="true" t="shared" si="1" ref="F6:F21">E6*860</f>
        <v>27520</v>
      </c>
      <c r="G6" s="13">
        <v>8</v>
      </c>
      <c r="H6" s="12"/>
      <c r="I6" s="12"/>
      <c r="J6" s="13">
        <f aca="true" t="shared" si="2" ref="J6:J21">G6+H6-I6</f>
        <v>8</v>
      </c>
      <c r="K6" s="12">
        <f aca="true" t="shared" si="3" ref="K6:K21">J6*1150</f>
        <v>9200</v>
      </c>
      <c r="L6" s="12">
        <v>3</v>
      </c>
      <c r="M6" s="12"/>
      <c r="N6" s="12"/>
      <c r="O6" s="12">
        <v>3</v>
      </c>
      <c r="P6" s="19">
        <f>O6*1150</f>
        <v>3450</v>
      </c>
      <c r="Q6" s="19">
        <f aca="true" t="shared" si="4" ref="Q6:Q21">E6+J6+O6</f>
        <v>43</v>
      </c>
      <c r="R6" s="11">
        <f aca="true" t="shared" si="5" ref="R6:R20">F6+K6+P6</f>
        <v>40170</v>
      </c>
      <c r="S6" s="7"/>
      <c r="T6" s="26">
        <f aca="true" t="shared" si="6" ref="T6:T21">R6+S6</f>
        <v>40170</v>
      </c>
      <c r="U6" s="27"/>
    </row>
    <row r="7" spans="1:21" ht="18" customHeight="1">
      <c r="A7" s="11" t="s">
        <v>18</v>
      </c>
      <c r="B7" s="12">
        <v>14</v>
      </c>
      <c r="C7" s="11"/>
      <c r="D7" s="11"/>
      <c r="E7" s="13">
        <f t="shared" si="0"/>
        <v>14</v>
      </c>
      <c r="F7" s="12">
        <f t="shared" si="1"/>
        <v>12040</v>
      </c>
      <c r="G7" s="13">
        <v>4</v>
      </c>
      <c r="H7" s="12"/>
      <c r="I7" s="12"/>
      <c r="J7" s="13">
        <f t="shared" si="2"/>
        <v>4</v>
      </c>
      <c r="K7" s="12">
        <f t="shared" si="3"/>
        <v>4600</v>
      </c>
      <c r="L7" s="12"/>
      <c r="M7" s="12"/>
      <c r="N7" s="12"/>
      <c r="O7" s="12"/>
      <c r="P7" s="19"/>
      <c r="Q7" s="19">
        <f t="shared" si="4"/>
        <v>18</v>
      </c>
      <c r="R7" s="11">
        <f t="shared" si="5"/>
        <v>16640</v>
      </c>
      <c r="S7" s="7"/>
      <c r="T7" s="26">
        <f t="shared" si="6"/>
        <v>16640</v>
      </c>
      <c r="U7" s="27"/>
    </row>
    <row r="8" spans="1:29" ht="18" customHeight="1">
      <c r="A8" s="11" t="s">
        <v>19</v>
      </c>
      <c r="B8" s="12">
        <v>25</v>
      </c>
      <c r="C8" s="11"/>
      <c r="D8" s="11"/>
      <c r="E8" s="13">
        <f t="shared" si="0"/>
        <v>25</v>
      </c>
      <c r="F8" s="12">
        <f t="shared" si="1"/>
        <v>21500</v>
      </c>
      <c r="G8" s="13">
        <v>6</v>
      </c>
      <c r="H8" s="12"/>
      <c r="I8" s="12"/>
      <c r="J8" s="13">
        <f t="shared" si="2"/>
        <v>6</v>
      </c>
      <c r="K8" s="12">
        <f t="shared" si="3"/>
        <v>6900</v>
      </c>
      <c r="L8" s="12">
        <v>2</v>
      </c>
      <c r="M8" s="12"/>
      <c r="N8" s="12"/>
      <c r="O8" s="12">
        <v>2</v>
      </c>
      <c r="P8" s="19">
        <f>O8*1150</f>
        <v>2300</v>
      </c>
      <c r="Q8" s="19">
        <f t="shared" si="4"/>
        <v>33</v>
      </c>
      <c r="R8" s="11">
        <f t="shared" si="5"/>
        <v>30700</v>
      </c>
      <c r="S8" s="7"/>
      <c r="T8" s="26">
        <f t="shared" si="6"/>
        <v>30700</v>
      </c>
      <c r="U8" s="27"/>
      <c r="V8" s="28"/>
      <c r="W8" s="28"/>
      <c r="X8" s="29"/>
      <c r="Y8" s="33"/>
      <c r="Z8" s="33"/>
      <c r="AA8" s="34"/>
      <c r="AB8" s="28"/>
      <c r="AC8" s="35"/>
    </row>
    <row r="9" spans="1:29" ht="18" customHeight="1">
      <c r="A9" s="11" t="s">
        <v>20</v>
      </c>
      <c r="B9" s="12">
        <v>14</v>
      </c>
      <c r="C9" s="11"/>
      <c r="D9" s="11">
        <v>1</v>
      </c>
      <c r="E9" s="13">
        <f t="shared" si="0"/>
        <v>13</v>
      </c>
      <c r="F9" s="12">
        <f t="shared" si="1"/>
        <v>11180</v>
      </c>
      <c r="G9" s="13">
        <v>5</v>
      </c>
      <c r="H9" s="12">
        <v>1</v>
      </c>
      <c r="I9" s="12"/>
      <c r="J9" s="13">
        <f t="shared" si="2"/>
        <v>6</v>
      </c>
      <c r="K9" s="12">
        <f t="shared" si="3"/>
        <v>6900</v>
      </c>
      <c r="L9" s="12"/>
      <c r="M9" s="12"/>
      <c r="N9" s="12"/>
      <c r="O9" s="12"/>
      <c r="P9" s="19"/>
      <c r="Q9" s="19">
        <f t="shared" si="4"/>
        <v>19</v>
      </c>
      <c r="R9" s="11">
        <f t="shared" si="5"/>
        <v>18080</v>
      </c>
      <c r="S9" s="7"/>
      <c r="T9" s="26">
        <f t="shared" si="6"/>
        <v>18080</v>
      </c>
      <c r="U9" s="30"/>
      <c r="V9" s="28"/>
      <c r="W9" s="28"/>
      <c r="X9" s="29"/>
      <c r="Y9" s="33"/>
      <c r="Z9" s="33"/>
      <c r="AA9" s="34"/>
      <c r="AB9" s="28"/>
      <c r="AC9" s="36"/>
    </row>
    <row r="10" spans="1:21" ht="18" customHeight="1">
      <c r="A10" s="11" t="s">
        <v>21</v>
      </c>
      <c r="B10" s="12">
        <v>21</v>
      </c>
      <c r="C10" s="11"/>
      <c r="D10" s="11"/>
      <c r="E10" s="13">
        <f t="shared" si="0"/>
        <v>21</v>
      </c>
      <c r="F10" s="12">
        <f t="shared" si="1"/>
        <v>18060</v>
      </c>
      <c r="G10" s="13">
        <v>2</v>
      </c>
      <c r="H10" s="12"/>
      <c r="I10" s="12"/>
      <c r="J10" s="13">
        <f t="shared" si="2"/>
        <v>2</v>
      </c>
      <c r="K10" s="12">
        <f t="shared" si="3"/>
        <v>2300</v>
      </c>
      <c r="L10" s="12"/>
      <c r="M10" s="12"/>
      <c r="N10" s="12"/>
      <c r="O10" s="12"/>
      <c r="P10" s="19"/>
      <c r="Q10" s="19">
        <f t="shared" si="4"/>
        <v>23</v>
      </c>
      <c r="R10" s="11">
        <f t="shared" si="5"/>
        <v>20360</v>
      </c>
      <c r="S10" s="7"/>
      <c r="T10" s="26">
        <f t="shared" si="6"/>
        <v>20360</v>
      </c>
      <c r="U10" s="27"/>
    </row>
    <row r="11" spans="1:21" ht="18" customHeight="1">
      <c r="A11" s="11" t="s">
        <v>22</v>
      </c>
      <c r="B11" s="12">
        <v>41</v>
      </c>
      <c r="C11" s="11"/>
      <c r="D11" s="11"/>
      <c r="E11" s="13">
        <f t="shared" si="0"/>
        <v>41</v>
      </c>
      <c r="F11" s="12">
        <f t="shared" si="1"/>
        <v>35260</v>
      </c>
      <c r="G11" s="13">
        <v>13</v>
      </c>
      <c r="H11" s="12"/>
      <c r="I11" s="12">
        <v>2</v>
      </c>
      <c r="J11" s="13">
        <f t="shared" si="2"/>
        <v>11</v>
      </c>
      <c r="K11" s="12">
        <f t="shared" si="3"/>
        <v>12650</v>
      </c>
      <c r="L11" s="12"/>
      <c r="M11" s="12"/>
      <c r="N11" s="12"/>
      <c r="O11" s="12"/>
      <c r="P11" s="19"/>
      <c r="Q11" s="19">
        <f t="shared" si="4"/>
        <v>52</v>
      </c>
      <c r="R11" s="11">
        <f t="shared" si="5"/>
        <v>47910</v>
      </c>
      <c r="S11" s="7">
        <v>13800</v>
      </c>
      <c r="T11" s="26">
        <f t="shared" si="6"/>
        <v>61710</v>
      </c>
      <c r="U11" s="27" t="s">
        <v>23</v>
      </c>
    </row>
    <row r="12" spans="1:22" ht="16.5" customHeight="1">
      <c r="A12" s="11" t="s">
        <v>24</v>
      </c>
      <c r="B12" s="12">
        <v>30</v>
      </c>
      <c r="C12" s="11"/>
      <c r="D12" s="11"/>
      <c r="E12" s="13">
        <f t="shared" si="0"/>
        <v>30</v>
      </c>
      <c r="F12" s="12">
        <f t="shared" si="1"/>
        <v>25800</v>
      </c>
      <c r="G12" s="13">
        <v>2</v>
      </c>
      <c r="H12" s="12"/>
      <c r="I12" s="12"/>
      <c r="J12" s="13">
        <f t="shared" si="2"/>
        <v>2</v>
      </c>
      <c r="K12" s="12">
        <f t="shared" si="3"/>
        <v>2300</v>
      </c>
      <c r="L12" s="13"/>
      <c r="M12" s="20"/>
      <c r="N12" s="20"/>
      <c r="O12" s="12"/>
      <c r="P12" s="19"/>
      <c r="Q12" s="19">
        <f t="shared" si="4"/>
        <v>32</v>
      </c>
      <c r="R12" s="11">
        <f t="shared" si="5"/>
        <v>28100</v>
      </c>
      <c r="S12" s="7"/>
      <c r="T12" s="26">
        <f t="shared" si="6"/>
        <v>28100</v>
      </c>
      <c r="U12" s="27"/>
      <c r="V12" s="31"/>
    </row>
    <row r="13" spans="1:21" ht="18" customHeight="1">
      <c r="A13" s="11" t="s">
        <v>25</v>
      </c>
      <c r="B13" s="12">
        <v>10</v>
      </c>
      <c r="C13" s="11"/>
      <c r="D13" s="11"/>
      <c r="E13" s="13">
        <f t="shared" si="0"/>
        <v>10</v>
      </c>
      <c r="F13" s="12">
        <f t="shared" si="1"/>
        <v>8600</v>
      </c>
      <c r="G13" s="13">
        <v>3</v>
      </c>
      <c r="H13" s="12"/>
      <c r="I13" s="12"/>
      <c r="J13" s="13">
        <f t="shared" si="2"/>
        <v>3</v>
      </c>
      <c r="K13" s="12">
        <f t="shared" si="3"/>
        <v>3450</v>
      </c>
      <c r="L13" s="13"/>
      <c r="M13" s="13"/>
      <c r="N13" s="13"/>
      <c r="O13" s="12"/>
      <c r="P13" s="19"/>
      <c r="Q13" s="19">
        <f t="shared" si="4"/>
        <v>13</v>
      </c>
      <c r="R13" s="11">
        <f t="shared" si="5"/>
        <v>12050</v>
      </c>
      <c r="S13" s="7"/>
      <c r="T13" s="26">
        <f t="shared" si="6"/>
        <v>12050</v>
      </c>
      <c r="U13" s="30"/>
    </row>
    <row r="14" spans="1:21" ht="18" customHeight="1">
      <c r="A14" s="11" t="s">
        <v>26</v>
      </c>
      <c r="B14" s="12">
        <v>11</v>
      </c>
      <c r="C14" s="11"/>
      <c r="D14" s="11"/>
      <c r="E14" s="13">
        <f t="shared" si="0"/>
        <v>11</v>
      </c>
      <c r="F14" s="12">
        <f t="shared" si="1"/>
        <v>9460</v>
      </c>
      <c r="G14" s="13">
        <v>2</v>
      </c>
      <c r="H14" s="12"/>
      <c r="I14" s="12"/>
      <c r="J14" s="13">
        <f t="shared" si="2"/>
        <v>2</v>
      </c>
      <c r="K14" s="12">
        <f t="shared" si="3"/>
        <v>2300</v>
      </c>
      <c r="L14" s="13"/>
      <c r="M14" s="13"/>
      <c r="N14" s="13"/>
      <c r="O14" s="12"/>
      <c r="P14" s="19"/>
      <c r="Q14" s="19">
        <f t="shared" si="4"/>
        <v>13</v>
      </c>
      <c r="R14" s="11">
        <f t="shared" si="5"/>
        <v>11760</v>
      </c>
      <c r="S14" s="7"/>
      <c r="T14" s="26">
        <f t="shared" si="6"/>
        <v>11760</v>
      </c>
      <c r="U14" s="27"/>
    </row>
    <row r="15" spans="1:21" ht="18" customHeight="1">
      <c r="A15" s="11" t="s">
        <v>27</v>
      </c>
      <c r="B15" s="12">
        <v>34</v>
      </c>
      <c r="C15" s="11">
        <v>1</v>
      </c>
      <c r="D15" s="11"/>
      <c r="E15" s="13">
        <f t="shared" si="0"/>
        <v>35</v>
      </c>
      <c r="F15" s="12">
        <f t="shared" si="1"/>
        <v>30100</v>
      </c>
      <c r="G15" s="13">
        <v>5</v>
      </c>
      <c r="H15" s="12"/>
      <c r="I15" s="12">
        <v>1</v>
      </c>
      <c r="J15" s="13">
        <f t="shared" si="2"/>
        <v>4</v>
      </c>
      <c r="K15" s="12">
        <f t="shared" si="3"/>
        <v>4600</v>
      </c>
      <c r="L15" s="13"/>
      <c r="M15" s="13"/>
      <c r="N15" s="13"/>
      <c r="O15" s="12"/>
      <c r="P15" s="19"/>
      <c r="Q15" s="19">
        <f t="shared" si="4"/>
        <v>39</v>
      </c>
      <c r="R15" s="11">
        <f t="shared" si="5"/>
        <v>34700</v>
      </c>
      <c r="S15" s="7">
        <v>13800</v>
      </c>
      <c r="T15" s="26">
        <f t="shared" si="6"/>
        <v>48500</v>
      </c>
      <c r="U15" s="27" t="s">
        <v>28</v>
      </c>
    </row>
    <row r="16" spans="1:21" ht="18" customHeight="1">
      <c r="A16" s="11" t="s">
        <v>29</v>
      </c>
      <c r="B16" s="12">
        <v>18</v>
      </c>
      <c r="C16" s="11"/>
      <c r="D16" s="11"/>
      <c r="E16" s="13">
        <f t="shared" si="0"/>
        <v>18</v>
      </c>
      <c r="F16" s="12">
        <f t="shared" si="1"/>
        <v>15480</v>
      </c>
      <c r="G16" s="13">
        <v>3</v>
      </c>
      <c r="H16" s="12"/>
      <c r="I16" s="12"/>
      <c r="J16" s="13">
        <f t="shared" si="2"/>
        <v>3</v>
      </c>
      <c r="K16" s="12">
        <f t="shared" si="3"/>
        <v>3450</v>
      </c>
      <c r="L16" s="13"/>
      <c r="M16" s="13"/>
      <c r="N16" s="13"/>
      <c r="O16" s="12"/>
      <c r="P16" s="19"/>
      <c r="Q16" s="19">
        <f t="shared" si="4"/>
        <v>21</v>
      </c>
      <c r="R16" s="11">
        <f t="shared" si="5"/>
        <v>18930</v>
      </c>
      <c r="S16" s="7"/>
      <c r="T16" s="26">
        <f t="shared" si="6"/>
        <v>18930</v>
      </c>
      <c r="U16" s="27"/>
    </row>
    <row r="17" spans="1:21" ht="18" customHeight="1">
      <c r="A17" s="11" t="s">
        <v>30</v>
      </c>
      <c r="B17" s="12">
        <v>12</v>
      </c>
      <c r="C17" s="11"/>
      <c r="D17" s="11"/>
      <c r="E17" s="13">
        <f t="shared" si="0"/>
        <v>12</v>
      </c>
      <c r="F17" s="12">
        <f t="shared" si="1"/>
        <v>10320</v>
      </c>
      <c r="G17" s="13">
        <v>4</v>
      </c>
      <c r="H17" s="12"/>
      <c r="I17" s="12"/>
      <c r="J17" s="13">
        <f t="shared" si="2"/>
        <v>4</v>
      </c>
      <c r="K17" s="12">
        <f t="shared" si="3"/>
        <v>4600</v>
      </c>
      <c r="L17" s="13"/>
      <c r="M17" s="13"/>
      <c r="N17" s="13"/>
      <c r="O17" s="12"/>
      <c r="P17" s="19"/>
      <c r="Q17" s="19">
        <f t="shared" si="4"/>
        <v>16</v>
      </c>
      <c r="R17" s="11">
        <f t="shared" si="5"/>
        <v>14920</v>
      </c>
      <c r="S17" s="7"/>
      <c r="T17" s="26">
        <f t="shared" si="6"/>
        <v>14920</v>
      </c>
      <c r="U17" s="32"/>
    </row>
    <row r="18" spans="1:21" ht="18" customHeight="1">
      <c r="A18" s="11" t="s">
        <v>31</v>
      </c>
      <c r="B18" s="12"/>
      <c r="C18" s="11"/>
      <c r="D18" s="11"/>
      <c r="E18" s="13"/>
      <c r="F18" s="12"/>
      <c r="G18" s="13">
        <v>77</v>
      </c>
      <c r="H18" s="12">
        <v>1</v>
      </c>
      <c r="I18" s="12">
        <v>1</v>
      </c>
      <c r="J18" s="13">
        <f t="shared" si="2"/>
        <v>77</v>
      </c>
      <c r="K18" s="12">
        <f t="shared" si="3"/>
        <v>88550</v>
      </c>
      <c r="L18" s="18">
        <v>17</v>
      </c>
      <c r="M18" s="18"/>
      <c r="N18" s="18"/>
      <c r="O18" s="12">
        <v>17</v>
      </c>
      <c r="P18" s="19">
        <f>O18*1150</f>
        <v>19550</v>
      </c>
      <c r="Q18" s="19">
        <f t="shared" si="4"/>
        <v>94</v>
      </c>
      <c r="R18" s="11">
        <f t="shared" si="5"/>
        <v>108100</v>
      </c>
      <c r="S18" s="7">
        <v>13800</v>
      </c>
      <c r="T18" s="26">
        <f t="shared" si="6"/>
        <v>121900</v>
      </c>
      <c r="U18" s="27" t="s">
        <v>32</v>
      </c>
    </row>
    <row r="19" spans="1:21" ht="28.5" customHeight="1">
      <c r="A19" s="11" t="s">
        <v>33</v>
      </c>
      <c r="B19" s="12"/>
      <c r="C19" s="11"/>
      <c r="D19" s="11"/>
      <c r="E19" s="13"/>
      <c r="F19" s="12"/>
      <c r="G19" s="13"/>
      <c r="H19" s="17"/>
      <c r="I19" s="17"/>
      <c r="J19" s="13"/>
      <c r="K19" s="12"/>
      <c r="L19" s="18">
        <v>15</v>
      </c>
      <c r="M19" s="17"/>
      <c r="N19" s="17"/>
      <c r="O19" s="12">
        <v>15</v>
      </c>
      <c r="P19" s="19">
        <f>O19*1150</f>
        <v>17250</v>
      </c>
      <c r="Q19" s="19">
        <f t="shared" si="4"/>
        <v>15</v>
      </c>
      <c r="R19" s="11">
        <f t="shared" si="5"/>
        <v>17250</v>
      </c>
      <c r="S19" s="7"/>
      <c r="T19" s="26">
        <f t="shared" si="6"/>
        <v>17250</v>
      </c>
      <c r="U19" s="26"/>
    </row>
    <row r="20" spans="1:21" ht="27" customHeight="1">
      <c r="A20" s="11" t="s">
        <v>34</v>
      </c>
      <c r="B20" s="12"/>
      <c r="C20" s="11"/>
      <c r="D20" s="11"/>
      <c r="E20" s="13"/>
      <c r="F20" s="12"/>
      <c r="G20" s="18">
        <v>2</v>
      </c>
      <c r="H20" s="17"/>
      <c r="I20" s="17"/>
      <c r="J20" s="13">
        <f t="shared" si="2"/>
        <v>2</v>
      </c>
      <c r="K20" s="12">
        <f t="shared" si="3"/>
        <v>2300</v>
      </c>
      <c r="L20" s="18"/>
      <c r="M20" s="17"/>
      <c r="N20" s="17"/>
      <c r="O20" s="12"/>
      <c r="P20" s="19"/>
      <c r="Q20" s="19">
        <f t="shared" si="4"/>
        <v>2</v>
      </c>
      <c r="R20" s="11">
        <f t="shared" si="5"/>
        <v>2300</v>
      </c>
      <c r="S20" s="7"/>
      <c r="T20" s="26">
        <f t="shared" si="6"/>
        <v>2300</v>
      </c>
      <c r="U20" s="26"/>
    </row>
    <row r="21" spans="1:21" ht="18" customHeight="1">
      <c r="A21" s="11" t="s">
        <v>35</v>
      </c>
      <c r="B21" s="12">
        <f>SUM(B5:B20)</f>
        <v>275</v>
      </c>
      <c r="C21" s="12">
        <f>SUM(C9:C20)</f>
        <v>1</v>
      </c>
      <c r="D21" s="12">
        <f>SUM(D9:D20)</f>
        <v>1</v>
      </c>
      <c r="E21" s="13">
        <f t="shared" si="0"/>
        <v>275</v>
      </c>
      <c r="F21" s="12">
        <f t="shared" si="1"/>
        <v>236500</v>
      </c>
      <c r="G21" s="18">
        <v>137</v>
      </c>
      <c r="H21" s="11">
        <f>SUM(H9:H20)</f>
        <v>2</v>
      </c>
      <c r="I21" s="11">
        <f>SUM(I9:I20)</f>
        <v>4</v>
      </c>
      <c r="J21" s="13">
        <f>SUM(J5:J20)</f>
        <v>135</v>
      </c>
      <c r="K21" s="12">
        <f t="shared" si="3"/>
        <v>155250</v>
      </c>
      <c r="L21" s="11">
        <v>52</v>
      </c>
      <c r="M21" s="11"/>
      <c r="N21" s="11"/>
      <c r="O21" s="12">
        <v>52</v>
      </c>
      <c r="P21" s="19">
        <f>O21*1150</f>
        <v>59800</v>
      </c>
      <c r="Q21" s="19">
        <f t="shared" si="4"/>
        <v>462</v>
      </c>
      <c r="R21" s="11">
        <f>SUM(R5:R20)</f>
        <v>451550</v>
      </c>
      <c r="S21" s="7">
        <f>SUM(S5:S20)</f>
        <v>41400</v>
      </c>
      <c r="T21" s="26">
        <f t="shared" si="6"/>
        <v>492950</v>
      </c>
      <c r="U21" s="26"/>
    </row>
    <row r="22" spans="1:20" ht="14.2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12">
    <mergeCell ref="A1:U1"/>
    <mergeCell ref="A2:U2"/>
    <mergeCell ref="B3:F3"/>
    <mergeCell ref="G3:K3"/>
    <mergeCell ref="L3:P3"/>
    <mergeCell ref="A22:U22"/>
    <mergeCell ref="A3:A4"/>
    <mergeCell ref="Q3:Q4"/>
    <mergeCell ref="R3:R4"/>
    <mergeCell ref="S3:S4"/>
    <mergeCell ref="T3:T4"/>
    <mergeCell ref="U3:U4"/>
  </mergeCells>
  <printOptions/>
  <pageMargins left="0.2361111111111111" right="0.15694444444444444" top="0.8263888888888888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</dc:creator>
  <cp:keywords/>
  <dc:description/>
  <cp:lastModifiedBy>Administrator</cp:lastModifiedBy>
  <cp:lastPrinted>2017-10-25T09:14:52Z</cp:lastPrinted>
  <dcterms:created xsi:type="dcterms:W3CDTF">2012-05-08T00:18:13Z</dcterms:created>
  <dcterms:modified xsi:type="dcterms:W3CDTF">2023-12-27T08:18:16Z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25ADDC9B585947858C9443C479C5E20B_13</vt:lpwstr>
  </property>
</Properties>
</file>